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460" windowWidth="32760" windowHeight="20160" activeTab="0"/>
  </bookViews>
  <sheets>
    <sheet name="Climat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<sst xmlns="http://schemas.openxmlformats.org/spreadsheetml/2006/main" count="26" uniqueCount="26">
  <si>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</si>
  <si>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</si>
  <si>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</si>
  <si>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</si>
  <si>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</si>
  <si>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</si>
  <si>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</si>
  <si>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</si>
  <si>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</si>
  <si>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</si>
  <si>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</si>
  <si>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</si>
  <si>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Location:</t>
  </si>
  <si>
    <t>% Growth Potential</t>
  </si>
  <si>
    <t>Variance =</t>
  </si>
  <si>
    <t>Set to 10 for cool season and 12 for warm season grass</t>
  </si>
  <si>
    <t>New Brunswick, NJ</t>
  </si>
  <si>
    <t>Set to 20 for cool season and 31 for warm season grass</t>
  </si>
  <si>
    <t>Sand kg/100 m^2</t>
  </si>
  <si>
    <t>Total kg/100 m^2</t>
  </si>
  <si>
    <t>Total
mm sand
applied</t>
  </si>
  <si>
    <t>mm sand applied</t>
  </si>
  <si>
    <t xml:space="preserve">Grass maximum sand/month kg/100 m^2 = </t>
  </si>
  <si>
    <t>Avg T (C)</t>
  </si>
  <si>
    <t xml:space="preserve">Optimum growth temperature (C) = </t>
  </si>
  <si>
    <t>Rainfall (mm)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</si>
</sst>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6"/>
      <color indexed="8"/>
      <name val="Calibri"/>
      <family val="0"/>
    </font>
    <font>
      <b/>
      <sz val="16"/>
      <color indexed="63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64" fontId="0" fillId="0" borderId="0" xfId="0" applyNumberFormat="1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164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right"/>
    </xf>
    <xf numFmtId="1" fontId="0" fillId="33" borderId="0" xfId="0" applyNumberForma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33" borderId="0" xfId="0" applyFill="1" applyBorder="1" applyAlignment="1">
      <alignment horizontal="center" wrapText="1"/>
    </xf>
    <xf numFmtId="164" fontId="0" fillId="33" borderId="0" xfId="0" applyNumberFormat="1" applyFill="1" applyAlignment="1">
      <alignment horizontal="center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35" borderId="0" xfId="0" applyNumberFormat="1" applyFill="1" applyAlignment="1">
      <alignment horizontal="right"/>
    </xf>
    <xf numFmtId="1" fontId="0" fillId="33" borderId="0" xfId="0" applyNumberFormat="1" applyFill="1" applyAlignment="1">
      <alignment horizontal="left"/>
    </xf>
    <xf numFmtId="1" fontId="0" fillId="0" borderId="0" xfId="0" applyNumberFormat="1" applyFill="1" applyAlignment="1" applyProtection="1">
      <alignment horizontal="center"/>
      <protection locked="0"/>
    </xf>
    <xf numFmtId="1" fontId="0" fillId="34" borderId="11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" fontId="0" fillId="36" borderId="0" xfId="0" applyNumberForma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33" borderId="0" xfId="0" applyNumberFormat="1" applyFill="1" applyAlignment="1">
      <alignment horizontal="center"/>
    </xf>
    <xf numFmtId="164" fontId="0" fillId="36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695"/>
          <c:w val="0.9147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Climate!$C$4:$N$4</c:f>
              <c:strCache/>
            </c:strRef>
          </c:cat>
          <c:val>
            <c:numRef>
              <c:f>Climate!$C$12:$N$12</c:f>
              <c:numCache/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Growth Potential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50559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17</xdr:col>
      <xdr:colOff>152400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0" y="2781300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128" zoomScaleNormal="128" zoomScalePageLayoutView="0" workbookViewId="0" topLeftCell="A1">
      <selection activeCell="C2" sqref="C2:O2"/>
    </sheetView>
  </sheetViews>
  <sheetFormatPr defaultColWidth="8.8515625" defaultRowHeight="12.75"/>
  <cols>
    <col min="1" max="1" width="1.7109375" style="0" customWidth="1"/>
    <col min="2" max="2" width="14.7109375" style="0" customWidth="1"/>
    <col min="3" max="14" width="5.7109375" style="2" customWidth="1"/>
    <col min="15" max="15" width="6.8515625" style="1" customWidth="1"/>
    <col min="16" max="16" width="8.00390625" style="1" customWidth="1"/>
    <col min="17" max="17" width="6.8515625" style="0" customWidth="1"/>
    <col min="18" max="18" width="2.421875" style="0" customWidth="1"/>
  </cols>
  <sheetData>
    <row r="1" spans="1:18" ht="12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"/>
    </row>
    <row r="2" spans="1:18" ht="12.75">
      <c r="A2" s="3"/>
      <c r="B2" s="7" t="s">
        <v>12</v>
      </c>
      <c r="C2" s="29" t="s">
        <v>16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4"/>
      <c r="Q2" s="15"/>
      <c r="R2" s="3"/>
    </row>
    <row r="3" spans="1:18" ht="12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3"/>
    </row>
    <row r="4" spans="1:31" ht="12.75">
      <c r="A4" s="3"/>
      <c r="B4" s="3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5"/>
      <c r="P4" s="5"/>
      <c r="Q4" s="5"/>
      <c r="R4" s="3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18" ht="12.75">
      <c r="A5" s="3"/>
      <c r="B5" s="7" t="s">
        <v>23</v>
      </c>
      <c r="C5" s="25">
        <v>-0.3</v>
      </c>
      <c r="D5" s="25">
        <v>0</v>
      </c>
      <c r="E5" s="26">
        <v>4.7</v>
      </c>
      <c r="F5" s="26">
        <v>10.3</v>
      </c>
      <c r="G5" s="26">
        <v>16.1</v>
      </c>
      <c r="H5" s="26">
        <v>21</v>
      </c>
      <c r="I5" s="26">
        <v>23.6</v>
      </c>
      <c r="J5" s="26">
        <v>22.6</v>
      </c>
      <c r="K5" s="26">
        <v>19.1</v>
      </c>
      <c r="L5" s="26">
        <v>13.3</v>
      </c>
      <c r="M5" s="26">
        <v>7.2</v>
      </c>
      <c r="N5" s="26">
        <v>1.1</v>
      </c>
      <c r="O5" s="5"/>
      <c r="P5" s="5"/>
      <c r="Q5" s="5"/>
      <c r="R5" s="3"/>
    </row>
    <row r="6" spans="1:18" ht="12.75">
      <c r="A6" s="3"/>
      <c r="B6" s="7" t="s">
        <v>25</v>
      </c>
      <c r="C6" s="6">
        <v>81</v>
      </c>
      <c r="D6" s="6">
        <v>74</v>
      </c>
      <c r="E6" s="6">
        <v>90</v>
      </c>
      <c r="F6" s="6">
        <v>86</v>
      </c>
      <c r="G6" s="6">
        <v>96</v>
      </c>
      <c r="H6" s="6">
        <v>88</v>
      </c>
      <c r="I6" s="6">
        <v>121</v>
      </c>
      <c r="J6" s="6">
        <v>117</v>
      </c>
      <c r="K6" s="6">
        <v>97</v>
      </c>
      <c r="L6" s="6">
        <v>80</v>
      </c>
      <c r="M6" s="6">
        <v>82</v>
      </c>
      <c r="N6" s="6">
        <v>83</v>
      </c>
      <c r="O6" s="5"/>
      <c r="P6" s="5"/>
      <c r="Q6" s="5"/>
      <c r="R6" s="3"/>
    </row>
    <row r="7" spans="1:18" ht="12.75">
      <c r="A7" s="3"/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3"/>
    </row>
    <row r="8" spans="1:18" ht="12.75">
      <c r="A8" s="3"/>
      <c r="B8" s="7"/>
      <c r="C8" s="4"/>
      <c r="D8" s="4"/>
      <c r="E8" s="4"/>
      <c r="F8" s="4"/>
      <c r="G8" s="4"/>
      <c r="H8" s="4"/>
      <c r="I8" s="9" t="s">
        <v>22</v>
      </c>
      <c r="J8" s="20">
        <v>150</v>
      </c>
      <c r="K8" s="27">
        <f>J8*0.00667</f>
        <v>1.0005</v>
      </c>
      <c r="L8" s="19" t="s">
        <v>21</v>
      </c>
      <c r="M8" s="4"/>
      <c r="N8" s="4"/>
      <c r="O8" s="5"/>
      <c r="P8" s="5"/>
      <c r="Q8" s="5"/>
      <c r="R8" s="3"/>
    </row>
    <row r="9" spans="1:18" ht="12.75">
      <c r="A9" s="3"/>
      <c r="B9" s="7"/>
      <c r="C9" s="4"/>
      <c r="D9" s="4"/>
      <c r="E9" s="4"/>
      <c r="F9" s="4"/>
      <c r="G9" s="4"/>
      <c r="H9" s="4"/>
      <c r="I9" s="9" t="s">
        <v>24</v>
      </c>
      <c r="J9" s="20">
        <v>20</v>
      </c>
      <c r="K9" s="19" t="s">
        <v>17</v>
      </c>
      <c r="L9" s="4"/>
      <c r="M9" s="4"/>
      <c r="N9" s="4"/>
      <c r="O9" s="5"/>
      <c r="P9" s="5"/>
      <c r="Q9" s="5"/>
      <c r="R9" s="3"/>
    </row>
    <row r="10" spans="1:18" ht="12.75">
      <c r="A10" s="3"/>
      <c r="B10" s="7"/>
      <c r="C10" s="4"/>
      <c r="D10" s="4"/>
      <c r="E10" s="4"/>
      <c r="F10" s="4"/>
      <c r="G10" s="4"/>
      <c r="H10" s="4"/>
      <c r="I10" s="18" t="s">
        <v>14</v>
      </c>
      <c r="J10" s="17">
        <v>10</v>
      </c>
      <c r="K10" s="19" t="s">
        <v>15</v>
      </c>
      <c r="L10" s="4"/>
      <c r="M10" s="4"/>
      <c r="N10" s="4"/>
      <c r="O10" s="5"/>
      <c r="P10" s="5"/>
      <c r="Q10" s="5"/>
      <c r="R10" s="3"/>
    </row>
    <row r="11" spans="1:18" ht="12.75">
      <c r="A11" s="3"/>
      <c r="B11" s="7"/>
      <c r="C11" s="4"/>
      <c r="D11" s="4"/>
      <c r="E11" s="4"/>
      <c r="F11" s="4"/>
      <c r="G11" s="4"/>
      <c r="H11" s="4"/>
      <c r="I11" s="18"/>
      <c r="J11" s="23"/>
      <c r="K11" s="19"/>
      <c r="L11" s="4"/>
      <c r="M11" s="4"/>
      <c r="N11" s="4"/>
      <c r="O11" s="5"/>
      <c r="P11" s="5"/>
      <c r="Q11" s="5"/>
      <c r="R11" s="3"/>
    </row>
    <row r="12" spans="1:18" ht="55.5">
      <c r="A12" s="3"/>
      <c r="B12" s="7" t="s">
        <v>13</v>
      </c>
      <c r="C12" s="10">
        <f aca="true" t="shared" si="0" ref="C12:N12">IF(100*EXP(-0.5*(((C5*1.8)+32-(($J$9*1.8)+32))/$J$10)^2)&lt;1,0,100*EXP(-0.5*(((C5*1.8)+32-(($J$9*1.8)+32))/$J$10)^2))</f>
        <v>0</v>
      </c>
      <c r="D12" s="10">
        <f t="shared" si="0"/>
        <v>0</v>
      </c>
      <c r="E12" s="10">
        <f t="shared" si="0"/>
        <v>2.254463854137205</v>
      </c>
      <c r="F12" s="10">
        <f t="shared" si="0"/>
        <v>21.77825916114067</v>
      </c>
      <c r="G12" s="10">
        <f t="shared" si="0"/>
        <v>78.16079553634717</v>
      </c>
      <c r="H12" s="10">
        <f t="shared" si="0"/>
        <v>98.39305142725081</v>
      </c>
      <c r="I12" s="10">
        <f t="shared" si="0"/>
        <v>81.06231549478015</v>
      </c>
      <c r="J12" s="10">
        <f t="shared" si="0"/>
        <v>89.62714090406683</v>
      </c>
      <c r="K12" s="10">
        <f t="shared" si="0"/>
        <v>98.69637181013965</v>
      </c>
      <c r="L12" s="10">
        <f t="shared" si="0"/>
        <v>48.3251527504293</v>
      </c>
      <c r="M12" s="10">
        <f t="shared" si="0"/>
        <v>7.035453739923852</v>
      </c>
      <c r="N12" s="10">
        <f t="shared" si="0"/>
        <v>0</v>
      </c>
      <c r="O12" s="12" t="s">
        <v>19</v>
      </c>
      <c r="P12" s="12" t="s">
        <v>20</v>
      </c>
      <c r="Q12" s="12"/>
      <c r="R12" s="3"/>
    </row>
    <row r="13" spans="1:18" ht="12.75">
      <c r="A13" s="3"/>
      <c r="B13" s="11" t="s">
        <v>18</v>
      </c>
      <c r="C13" s="21">
        <f aca="true" t="shared" si="1" ref="C13:N13">$J$8*C12/100</f>
        <v>0</v>
      </c>
      <c r="D13" s="21">
        <f t="shared" si="1"/>
        <v>0</v>
      </c>
      <c r="E13" s="21">
        <f t="shared" si="1"/>
        <v>3.3816957812058077</v>
      </c>
      <c r="F13" s="21">
        <f t="shared" si="1"/>
        <v>32.66738874171101</v>
      </c>
      <c r="G13" s="21">
        <f t="shared" si="1"/>
        <v>117.24119330452075</v>
      </c>
      <c r="H13" s="21">
        <f t="shared" si="1"/>
        <v>147.5895771408762</v>
      </c>
      <c r="I13" s="21">
        <f t="shared" si="1"/>
        <v>121.59347324217022</v>
      </c>
      <c r="J13" s="21">
        <f t="shared" si="1"/>
        <v>134.44071135610025</v>
      </c>
      <c r="K13" s="21">
        <f t="shared" si="1"/>
        <v>148.0445577152095</v>
      </c>
      <c r="L13" s="21">
        <f t="shared" si="1"/>
        <v>72.48772912564395</v>
      </c>
      <c r="M13" s="21">
        <f t="shared" si="1"/>
        <v>10.553180609885779</v>
      </c>
      <c r="N13" s="21">
        <f t="shared" si="1"/>
        <v>0</v>
      </c>
      <c r="O13" s="21">
        <f>SUM(C13:N13)</f>
        <v>787.9995070173235</v>
      </c>
      <c r="P13" s="28">
        <f>O13*0.0067</f>
        <v>5.279596697016068</v>
      </c>
      <c r="Q13" s="22"/>
      <c r="R13" s="3"/>
    </row>
    <row r="14" spans="1:18" ht="12.75">
      <c r="A14" s="3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3"/>
    </row>
    <row r="17" ht="12.75">
      <c r="C17"/>
    </row>
    <row r="18" ht="12.75">
      <c r="C18" s="16"/>
    </row>
    <row r="19" ht="12.75"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</sheetData>
  <sheetProtection sheet="1"/>
  <mergeCells count="1">
    <mergeCell ref="C2:O2"/>
  </mergeCells>
  <printOptions/>
  <pageMargins left="0.5" right="0.5" top="0.5" bottom="0.5" header="0.5" footer="0.5"/>
  <pageSetup fitToHeight="1" fitToWidth="1" horizontalDpi="600" verticalDpi="600" orientation="portrait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PACE-PTRI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Stowell</dc:creator>
  <cp:keywords/>
  <dc:description/>
  <cp:lastModifiedBy>Microsoft Office User</cp:lastModifiedBy>
  <cp:lastPrinted>2017-02-24T22:55:37Z</cp:lastPrinted>
  <dcterms:created xsi:type="dcterms:W3CDTF">2008-02-15T03:22:05Z</dcterms:created>
  <dcterms:modified xsi:type="dcterms:W3CDTF">2020-08-04T01:37:50Z</dcterms:modified>
  <cp:category/>
  <cp:version/>
  <cp:contentType/>
  <cp:contentStatus/>
</cp:coreProperties>
</file>